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595" windowHeight="97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'Feuil1'!$B$34:$G$53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Moi</author>
  </authors>
  <commentList>
    <comment ref="C7" authorId="0">
      <text>
        <r>
          <rPr>
            <sz val="8"/>
            <rFont val="Tahoma"/>
            <family val="2"/>
          </rPr>
          <t>C6+B7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>($C$2+$C$3*C6)*(1-C6)</t>
        </r>
      </text>
    </comment>
  </commentList>
</comments>
</file>

<file path=xl/sharedStrings.xml><?xml version="1.0" encoding="utf-8"?>
<sst xmlns="http://schemas.openxmlformats.org/spreadsheetml/2006/main" count="7" uniqueCount="7">
  <si>
    <t>p</t>
  </si>
  <si>
    <t>q</t>
  </si>
  <si>
    <t>ft</t>
  </si>
  <si>
    <t>Ft</t>
  </si>
  <si>
    <t>C</t>
  </si>
  <si>
    <t>Calcul de la forme analytique</t>
  </si>
  <si>
    <t>Modélisation diffusion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</si>
</sst>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\ _€_-;\-* #,##0.0000\ _€_-;_-* &quot;-&quot;????\ _€_-;_-@_-"/>
    <numFmt numFmtId="167" formatCode="0.0%"/>
  </numFmts>
  <fonts count="9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0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10" fontId="0" fillId="0" borderId="0" xfId="19" applyNumberFormat="1" applyAlignment="1">
      <alignment/>
    </xf>
    <xf numFmtId="0" fontId="0" fillId="0" borderId="2" xfId="0" applyBorder="1" applyAlignment="1">
      <alignment/>
    </xf>
    <xf numFmtId="4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f(t)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Feuil1!$B$7:$B$32</c:f>
              <c:numCache>
                <c:ptCount val="26"/>
                <c:pt idx="0">
                  <c:v>0.02</c:v>
                </c:pt>
                <c:pt idx="1">
                  <c:v>0.027048</c:v>
                </c:pt>
                <c:pt idx="2">
                  <c:v>0.03609614456448</c:v>
                </c:pt>
                <c:pt idx="3">
                  <c:v>0.04730497150857632</c:v>
                </c:pt>
                <c:pt idx="4">
                  <c:v>0.06049523247028842</c:v>
                </c:pt>
                <c:pt idx="5">
                  <c:v>0.07488526266416003</c:v>
                </c:pt>
                <c:pt idx="6">
                  <c:v>0.08884581480070314</c:v>
                </c:pt>
                <c:pt idx="7">
                  <c:v>0.09988118339359542</c:v>
                </c:pt>
                <c:pt idx="8">
                  <c:v>0.10512412914732103</c:v>
                </c:pt>
                <c:pt idx="9">
                  <c:v>0.10245290481858531</c:v>
                </c:pt>
                <c:pt idx="10">
                  <c:v>0.0917681461742045</c:v>
                </c:pt>
                <c:pt idx="11">
                  <c:v>0.07542483909077888</c:v>
                </c:pt>
                <c:pt idx="12">
                  <c:v>0.05720017666324738</c:v>
                </c:pt>
                <c:pt idx="13">
                  <c:v>0.04049633483341258</c:v>
                </c:pt>
                <c:pt idx="14">
                  <c:v>0.027167007559158404</c:v>
                </c:pt>
                <c:pt idx="15">
                  <c:v>0.01752649474845133</c:v>
                </c:pt>
                <c:pt idx="16">
                  <c:v>0.011009362665500263</c:v>
                </c:pt>
                <c:pt idx="17">
                  <c:v>0.006796209417121194</c:v>
                </c:pt>
                <c:pt idx="18">
                  <c:v>0.0041493962765083835</c:v>
                </c:pt>
                <c:pt idx="19">
                  <c:v>0.0025161372477948882</c:v>
                </c:pt>
                <c:pt idx="20">
                  <c:v>0.001519378141753855</c:v>
                </c:pt>
                <c:pt idx="21">
                  <c:v>0.000915151763018675</c:v>
                </c:pt>
                <c:pt idx="22">
                  <c:v>0.0005503675356767653</c:v>
                </c:pt>
                <c:pt idx="23">
                  <c:v>0.00033068169037741766</c:v>
                </c:pt>
                <c:pt idx="24">
                  <c:v>0.00019857539023414934</c:v>
                </c:pt>
                <c:pt idx="25">
                  <c:v>0.00011920520643003193</c:v>
                </c:pt>
              </c:numCache>
            </c:numRef>
          </c:val>
          <c:smooth val="0"/>
        </c:ser>
        <c:marker val="1"/>
        <c:axId val="59178950"/>
        <c:axId val="62848503"/>
      </c:lineChart>
      <c:catAx>
        <c:axId val="591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48503"/>
        <c:crosses val="autoZero"/>
        <c:auto val="1"/>
        <c:lblOffset val="100"/>
        <c:noMultiLvlLbl val="0"/>
      </c:catAx>
      <c:valAx>
        <c:axId val="6284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F(t)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Feuil1!$C$7:$C$32</c:f>
              <c:numCache>
                <c:ptCount val="26"/>
                <c:pt idx="0">
                  <c:v>0.02</c:v>
                </c:pt>
                <c:pt idx="1">
                  <c:v>0.047048</c:v>
                </c:pt>
                <c:pt idx="2">
                  <c:v>0.08314414456448</c:v>
                </c:pt>
                <c:pt idx="3">
                  <c:v>0.13044911607305631</c:v>
                </c:pt>
                <c:pt idx="4">
                  <c:v>0.19094434854334474</c:v>
                </c:pt>
                <c:pt idx="5">
                  <c:v>0.26582961120750476</c:v>
                </c:pt>
                <c:pt idx="6">
                  <c:v>0.3546754260082079</c:v>
                </c:pt>
                <c:pt idx="7">
                  <c:v>0.4545566094018033</c:v>
                </c:pt>
                <c:pt idx="8">
                  <c:v>0.5596807385491244</c:v>
                </c:pt>
                <c:pt idx="9">
                  <c:v>0.6621336433677096</c:v>
                </c:pt>
                <c:pt idx="10">
                  <c:v>0.7539017895419141</c:v>
                </c:pt>
                <c:pt idx="11">
                  <c:v>0.829326628632693</c:v>
                </c:pt>
                <c:pt idx="12">
                  <c:v>0.8865268052959404</c:v>
                </c:pt>
                <c:pt idx="13">
                  <c:v>0.9270231401293529</c:v>
                </c:pt>
                <c:pt idx="14">
                  <c:v>0.9541901476885113</c:v>
                </c:pt>
                <c:pt idx="15">
                  <c:v>0.9717166424369627</c:v>
                </c:pt>
                <c:pt idx="16">
                  <c:v>0.9827260051024629</c:v>
                </c:pt>
                <c:pt idx="17">
                  <c:v>0.9895222145195841</c:v>
                </c:pt>
                <c:pt idx="18">
                  <c:v>0.9936716107960925</c:v>
                </c:pt>
                <c:pt idx="19">
                  <c:v>0.9961877480438873</c:v>
                </c:pt>
                <c:pt idx="20">
                  <c:v>0.9977071261856412</c:v>
                </c:pt>
                <c:pt idx="21">
                  <c:v>0.9986222779486599</c:v>
                </c:pt>
                <c:pt idx="22">
                  <c:v>0.9991726454843366</c:v>
                </c:pt>
                <c:pt idx="23">
                  <c:v>0.999503327174714</c:v>
                </c:pt>
                <c:pt idx="24">
                  <c:v>0.9997019025649482</c:v>
                </c:pt>
                <c:pt idx="25">
                  <c:v>0.9998211077713782</c:v>
                </c:pt>
              </c:numCache>
            </c:numRef>
          </c:val>
          <c:smooth val="0"/>
        </c:ser>
        <c:marker val="1"/>
        <c:axId val="28765616"/>
        <c:axId val="57563953"/>
      </c:lineChart>
      <c:catAx>
        <c:axId val="2876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63953"/>
        <c:crosses val="autoZero"/>
        <c:auto val="1"/>
        <c:lblOffset val="100"/>
        <c:noMultiLvlLbl val="0"/>
      </c:catAx>
      <c:valAx>
        <c:axId val="57563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6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Diffusion selon l'équation analytique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Feuil1!$O$6:$O$31</c:f>
              <c:numCache>
                <c:ptCount val="26"/>
                <c:pt idx="0">
                  <c:v>0</c:v>
                </c:pt>
                <c:pt idx="1">
                  <c:v>0.024001020157950224</c:v>
                </c:pt>
                <c:pt idx="2">
                  <c:v>0.05773897271316849</c:v>
                </c:pt>
                <c:pt idx="3">
                  <c:v>0.10394734627815251</c:v>
                </c:pt>
                <c:pt idx="4">
                  <c:v>0.165032650328195</c:v>
                </c:pt>
                <c:pt idx="5">
                  <c:v>0.24211006543691993</c:v>
                </c:pt>
                <c:pt idx="6">
                  <c:v>0.33384796643650155</c:v>
                </c:pt>
                <c:pt idx="7">
                  <c:v>0.4357398980680835</c:v>
                </c:pt>
                <c:pt idx="8">
                  <c:v>0.5405734537036389</c:v>
                </c:pt>
                <c:pt idx="9">
                  <c:v>0.6402763468998219</c:v>
                </c:pt>
                <c:pt idx="10">
                  <c:v>0.7282540391165649</c:v>
                </c:pt>
                <c:pt idx="11">
                  <c:v>0.8008976899273453</c:v>
                </c:pt>
                <c:pt idx="12">
                  <c:v>0.8576617993656356</c:v>
                </c:pt>
                <c:pt idx="13">
                  <c:v>0.9001359359003537</c:v>
                </c:pt>
                <c:pt idx="14">
                  <c:v>0.9308978051524098</c:v>
                </c:pt>
                <c:pt idx="15">
                  <c:v>0.952654742507878</c:v>
                </c:pt>
                <c:pt idx="16">
                  <c:v>0.9677858422311805</c:v>
                </c:pt>
                <c:pt idx="17">
                  <c:v>0.9781861165080196</c:v>
                </c:pt>
                <c:pt idx="18">
                  <c:v>0.9852771296673953</c:v>
                </c:pt>
                <c:pt idx="19">
                  <c:v>0.990085246530324</c:v>
                </c:pt>
                <c:pt idx="20">
                  <c:v>0.9933332399698963</c:v>
                </c:pt>
                <c:pt idx="21">
                  <c:v>0.995521786589889</c:v>
                </c:pt>
                <c:pt idx="22">
                  <c:v>0.9969939476169627</c:v>
                </c:pt>
                <c:pt idx="23">
                  <c:v>0.9979830839351205</c:v>
                </c:pt>
                <c:pt idx="24">
                  <c:v>0.998647166158991</c:v>
                </c:pt>
                <c:pt idx="25">
                  <c:v>0.9990927839680889</c:v>
                </c:pt>
              </c:numCache>
            </c:numRef>
          </c:val>
          <c:smooth val="0"/>
        </c:ser>
        <c:marker val="1"/>
        <c:axId val="48313530"/>
        <c:axId val="32168587"/>
      </c:lineChart>
      <c:catAx>
        <c:axId val="4831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68587"/>
        <c:crosses val="autoZero"/>
        <c:auto val="1"/>
        <c:lblOffset val="100"/>
        <c:noMultiLvlLbl val="0"/>
      </c:catAx>
      <c:valAx>
        <c:axId val="32168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13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Simulation et intégration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Feuil1!$C$6:$C$32</c:f>
              <c:numCache>
                <c:ptCount val="27"/>
                <c:pt idx="0">
                  <c:v>0</c:v>
                </c:pt>
                <c:pt idx="1">
                  <c:v>0.02</c:v>
                </c:pt>
                <c:pt idx="2">
                  <c:v>0.047048</c:v>
                </c:pt>
                <c:pt idx="3">
                  <c:v>0.08314414456448</c:v>
                </c:pt>
                <c:pt idx="4">
                  <c:v>0.13044911607305631</c:v>
                </c:pt>
                <c:pt idx="5">
                  <c:v>0.19094434854334474</c:v>
                </c:pt>
                <c:pt idx="6">
                  <c:v>0.26582961120750476</c:v>
                </c:pt>
                <c:pt idx="7">
                  <c:v>0.3546754260082079</c:v>
                </c:pt>
                <c:pt idx="8">
                  <c:v>0.4545566094018033</c:v>
                </c:pt>
                <c:pt idx="9">
                  <c:v>0.5596807385491244</c:v>
                </c:pt>
                <c:pt idx="10">
                  <c:v>0.6621336433677096</c:v>
                </c:pt>
                <c:pt idx="11">
                  <c:v>0.7539017895419141</c:v>
                </c:pt>
                <c:pt idx="12">
                  <c:v>0.829326628632693</c:v>
                </c:pt>
                <c:pt idx="13">
                  <c:v>0.8865268052959404</c:v>
                </c:pt>
                <c:pt idx="14">
                  <c:v>0.9270231401293529</c:v>
                </c:pt>
                <c:pt idx="15">
                  <c:v>0.9541901476885113</c:v>
                </c:pt>
                <c:pt idx="16">
                  <c:v>0.9717166424369627</c:v>
                </c:pt>
                <c:pt idx="17">
                  <c:v>0.9827260051024629</c:v>
                </c:pt>
                <c:pt idx="18">
                  <c:v>0.9895222145195841</c:v>
                </c:pt>
                <c:pt idx="19">
                  <c:v>0.9936716107960925</c:v>
                </c:pt>
                <c:pt idx="20">
                  <c:v>0.9961877480438873</c:v>
                </c:pt>
                <c:pt idx="21">
                  <c:v>0.9977071261856412</c:v>
                </c:pt>
                <c:pt idx="22">
                  <c:v>0.9986222779486599</c:v>
                </c:pt>
                <c:pt idx="23">
                  <c:v>0.9991726454843366</c:v>
                </c:pt>
                <c:pt idx="24">
                  <c:v>0.999503327174714</c:v>
                </c:pt>
                <c:pt idx="25">
                  <c:v>0.9997019025649482</c:v>
                </c:pt>
                <c:pt idx="26">
                  <c:v>0.9998211077713782</c:v>
                </c:pt>
              </c:numCache>
            </c:numRef>
          </c:val>
        </c:ser>
        <c:gapWidth val="0"/>
        <c:axId val="21081828"/>
        <c:axId val="555187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Feuil1!$O$6:$O$31</c:f>
              <c:numCache>
                <c:ptCount val="26"/>
                <c:pt idx="0">
                  <c:v>0</c:v>
                </c:pt>
                <c:pt idx="1">
                  <c:v>0.024001020157950224</c:v>
                </c:pt>
                <c:pt idx="2">
                  <c:v>0.05773897271316849</c:v>
                </c:pt>
                <c:pt idx="3">
                  <c:v>0.10394734627815251</c:v>
                </c:pt>
                <c:pt idx="4">
                  <c:v>0.165032650328195</c:v>
                </c:pt>
                <c:pt idx="5">
                  <c:v>0.24211006543691993</c:v>
                </c:pt>
                <c:pt idx="6">
                  <c:v>0.33384796643650155</c:v>
                </c:pt>
                <c:pt idx="7">
                  <c:v>0.4357398980680835</c:v>
                </c:pt>
                <c:pt idx="8">
                  <c:v>0.5405734537036389</c:v>
                </c:pt>
                <c:pt idx="9">
                  <c:v>0.6402763468998219</c:v>
                </c:pt>
                <c:pt idx="10">
                  <c:v>0.7282540391165649</c:v>
                </c:pt>
                <c:pt idx="11">
                  <c:v>0.8008976899273453</c:v>
                </c:pt>
                <c:pt idx="12">
                  <c:v>0.8576617993656356</c:v>
                </c:pt>
                <c:pt idx="13">
                  <c:v>0.9001359359003537</c:v>
                </c:pt>
                <c:pt idx="14">
                  <c:v>0.9308978051524098</c:v>
                </c:pt>
                <c:pt idx="15">
                  <c:v>0.952654742507878</c:v>
                </c:pt>
                <c:pt idx="16">
                  <c:v>0.9677858422311805</c:v>
                </c:pt>
                <c:pt idx="17">
                  <c:v>0.9781861165080196</c:v>
                </c:pt>
                <c:pt idx="18">
                  <c:v>0.9852771296673953</c:v>
                </c:pt>
                <c:pt idx="19">
                  <c:v>0.990085246530324</c:v>
                </c:pt>
                <c:pt idx="20">
                  <c:v>0.9933332399698963</c:v>
                </c:pt>
                <c:pt idx="21">
                  <c:v>0.995521786589889</c:v>
                </c:pt>
                <c:pt idx="22">
                  <c:v>0.9969939476169627</c:v>
                </c:pt>
                <c:pt idx="23">
                  <c:v>0.9979830839351205</c:v>
                </c:pt>
                <c:pt idx="24">
                  <c:v>0.998647166158991</c:v>
                </c:pt>
                <c:pt idx="25">
                  <c:v>0.9990927839680889</c:v>
                </c:pt>
              </c:numCache>
            </c:numRef>
          </c:val>
          <c:smooth val="0"/>
        </c:ser>
        <c:axId val="29906478"/>
        <c:axId val="722847"/>
      </c:lineChart>
      <c:catAx>
        <c:axId val="21081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18725"/>
        <c:crosses val="autoZero"/>
        <c:auto val="0"/>
        <c:lblOffset val="100"/>
        <c:noMultiLvlLbl val="0"/>
      </c:catAx>
      <c:valAx>
        <c:axId val="555187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81828"/>
        <c:crossesAt val="1"/>
        <c:crossBetween val="between"/>
        <c:dispUnits/>
      </c:valAx>
      <c:catAx>
        <c:axId val="29906478"/>
        <c:scaling>
          <c:orientation val="minMax"/>
        </c:scaling>
        <c:axPos val="b"/>
        <c:delete val="1"/>
        <c:majorTickMark val="in"/>
        <c:minorTickMark val="none"/>
        <c:tickLblPos val="nextTo"/>
        <c:crossAx val="722847"/>
        <c:crosses val="autoZero"/>
        <c:auto val="0"/>
        <c:lblOffset val="100"/>
        <c:noMultiLvlLbl val="0"/>
      </c:catAx>
      <c:valAx>
        <c:axId val="7228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064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9525</xdr:rowOff>
    </xdr:from>
    <xdr:to>
      <xdr:col>6</xdr:col>
      <xdr:colOff>666750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809750" y="1285875"/>
        <a:ext cx="29241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19</xdr:row>
      <xdr:rowOff>104775</xdr:rowOff>
    </xdr:from>
    <xdr:to>
      <xdr:col>6</xdr:col>
      <xdr:colOff>666750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1819275" y="3324225"/>
        <a:ext cx="2914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32</xdr:row>
      <xdr:rowOff>0</xdr:rowOff>
    </xdr:from>
    <xdr:to>
      <xdr:col>14</xdr:col>
      <xdr:colOff>733425</xdr:colOff>
      <xdr:row>49</xdr:row>
      <xdr:rowOff>114300</xdr:rowOff>
    </xdr:to>
    <xdr:graphicFrame>
      <xdr:nvGraphicFramePr>
        <xdr:cNvPr id="3" name="Chart 9"/>
        <xdr:cNvGraphicFramePr/>
      </xdr:nvGraphicFramePr>
      <xdr:xfrm>
        <a:off x="5638800" y="5324475"/>
        <a:ext cx="49530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33</xdr:row>
      <xdr:rowOff>104775</xdr:rowOff>
    </xdr:from>
    <xdr:to>
      <xdr:col>6</xdr:col>
      <xdr:colOff>685800</xdr:colOff>
      <xdr:row>52</xdr:row>
      <xdr:rowOff>19050</xdr:rowOff>
    </xdr:to>
    <xdr:graphicFrame>
      <xdr:nvGraphicFramePr>
        <xdr:cNvPr id="4" name="Chart 10"/>
        <xdr:cNvGraphicFramePr/>
      </xdr:nvGraphicFramePr>
      <xdr:xfrm>
        <a:off x="400050" y="5591175"/>
        <a:ext cx="43529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2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3.8515625" style="0" customWidth="1"/>
    <col min="9" max="9" width="5.421875" style="0" customWidth="1"/>
    <col min="11" max="11" width="12.8515625" style="0" bestFit="1" customWidth="1"/>
  </cols>
  <sheetData>
    <row r="2" spans="2:5" ht="12.75">
      <c r="B2" s="1" t="s">
        <v>0</v>
      </c>
      <c r="C2" s="4">
        <v>0.02</v>
      </c>
      <c r="E2" s="20" t="s">
        <v>6</v>
      </c>
    </row>
    <row r="3" spans="2:15" ht="12.75">
      <c r="B3" s="1" t="s">
        <v>1</v>
      </c>
      <c r="C3" s="4">
        <v>0.38</v>
      </c>
      <c r="J3" s="21" t="s">
        <v>5</v>
      </c>
      <c r="K3" s="21"/>
      <c r="L3" s="21"/>
      <c r="M3" s="21"/>
      <c r="N3" s="21"/>
      <c r="O3" s="21"/>
    </row>
    <row r="4" spans="9:10" ht="24" customHeight="1">
      <c r="I4" s="18" t="s">
        <v>4</v>
      </c>
      <c r="J4" s="19">
        <f>(1/(C2+C3))*LN(C3/C2)*-1</f>
        <v>-7.361097447916101</v>
      </c>
    </row>
    <row r="5" spans="2:3" ht="12.75">
      <c r="B5" s="1" t="s">
        <v>2</v>
      </c>
      <c r="C5" s="1" t="s">
        <v>3</v>
      </c>
    </row>
    <row r="6" spans="2:15" ht="12.75">
      <c r="B6" s="2"/>
      <c r="C6" s="3">
        <v>0</v>
      </c>
      <c r="I6" s="6">
        <v>0</v>
      </c>
      <c r="J6" s="7">
        <f>1-EXP(-1*($C$2+$C$3)*I6)</f>
        <v>0</v>
      </c>
      <c r="K6" s="7">
        <f>$C$3/($C$2*EXP(-1*($C$2+$C$3)*I6+1))</f>
        <v>6.989709382257404</v>
      </c>
      <c r="L6" s="8">
        <f>J6/K6</f>
        <v>0</v>
      </c>
      <c r="M6" s="7">
        <f aca="true" t="shared" si="0" ref="M6:M31">$C$3-$C$2*EXP(-1*(I6+$J$4)*($C$2+$C$3))</f>
        <v>0</v>
      </c>
      <c r="N6" s="7">
        <f aca="true" t="shared" si="1" ref="N6:N31">$C$3*(1+EXP(-1*(I6+$J$4)*($C$2+$C$3)))</f>
        <v>7.599999999999999</v>
      </c>
      <c r="O6" s="9">
        <f>M6/N6</f>
        <v>0</v>
      </c>
    </row>
    <row r="7" spans="2:16" ht="12.75">
      <c r="B7" s="2">
        <f aca="true" t="shared" si="2" ref="B7:B32">($C$2+$C$3*C6)*(1-C6)</f>
        <v>0.02</v>
      </c>
      <c r="C7" s="2">
        <f aca="true" t="shared" si="3" ref="C7:C32">C6+B7</f>
        <v>0.02</v>
      </c>
      <c r="I7" s="10">
        <v>1</v>
      </c>
      <c r="J7" s="11">
        <f aca="true" t="shared" si="4" ref="J7:J31">1-EXP(-1*($C$2+$C$3)*I7)</f>
        <v>0.3296799539643607</v>
      </c>
      <c r="K7" s="11">
        <f aca="true" t="shared" si="5" ref="K7:K31">$C$3/($C$2*EXP(-1*($C$2+$C$3)*I7+1))</f>
        <v>10.427421085786502</v>
      </c>
      <c r="L7" s="12">
        <f aca="true" t="shared" si="6" ref="L7:L31">J7/K7</f>
        <v>0.031616633801596794</v>
      </c>
      <c r="M7" s="11">
        <f t="shared" si="0"/>
        <v>0.12527838250645706</v>
      </c>
      <c r="N7" s="11">
        <f t="shared" si="1"/>
        <v>5.219710732377315</v>
      </c>
      <c r="O7" s="13">
        <f aca="true" t="shared" si="7" ref="O7:O31">M7/N7</f>
        <v>0.024001020157950224</v>
      </c>
      <c r="P7" s="5"/>
    </row>
    <row r="8" spans="2:16" ht="12.75">
      <c r="B8" s="2">
        <f t="shared" si="2"/>
        <v>0.027048</v>
      </c>
      <c r="C8" s="2">
        <f t="shared" si="3"/>
        <v>0.047048</v>
      </c>
      <c r="I8" s="10">
        <v>2</v>
      </c>
      <c r="J8" s="11">
        <f t="shared" si="4"/>
        <v>0.5506710358827784</v>
      </c>
      <c r="K8" s="11">
        <f t="shared" si="5"/>
        <v>15.555884308481653</v>
      </c>
      <c r="L8" s="12">
        <f t="shared" si="6"/>
        <v>0.03539953274032334</v>
      </c>
      <c r="M8" s="11">
        <f t="shared" si="0"/>
        <v>0.2092549936354558</v>
      </c>
      <c r="N8" s="11">
        <f t="shared" si="1"/>
        <v>3.62415512092634</v>
      </c>
      <c r="O8" s="13">
        <f t="shared" si="7"/>
        <v>0.05773897271316849</v>
      </c>
      <c r="P8" s="5"/>
    </row>
    <row r="9" spans="2:16" ht="12.75">
      <c r="B9" s="2">
        <f t="shared" si="2"/>
        <v>0.03609614456448</v>
      </c>
      <c r="C9" s="2">
        <f t="shared" si="3"/>
        <v>0.08314414456448</v>
      </c>
      <c r="I9" s="10">
        <v>3</v>
      </c>
      <c r="J9" s="11">
        <f t="shared" si="4"/>
        <v>0.698805788087798</v>
      </c>
      <c r="K9" s="11">
        <f t="shared" si="5"/>
        <v>23.20665240504323</v>
      </c>
      <c r="L9" s="12">
        <f t="shared" si="6"/>
        <v>0.03011230469138818</v>
      </c>
      <c r="M9" s="11">
        <f t="shared" si="0"/>
        <v>0.2655461994733632</v>
      </c>
      <c r="N9" s="11">
        <f t="shared" si="1"/>
        <v>2.554622210006099</v>
      </c>
      <c r="O9" s="13">
        <f t="shared" si="7"/>
        <v>0.10394734627815251</v>
      </c>
      <c r="P9" s="5"/>
    </row>
    <row r="10" spans="2:16" ht="12.75">
      <c r="B10" s="2">
        <f t="shared" si="2"/>
        <v>0.04730497150857632</v>
      </c>
      <c r="C10" s="2">
        <f t="shared" si="3"/>
        <v>0.13044911607305631</v>
      </c>
      <c r="I10" s="10">
        <v>4</v>
      </c>
      <c r="J10" s="11">
        <f t="shared" si="4"/>
        <v>0.7981034820053446</v>
      </c>
      <c r="K10" s="11">
        <f t="shared" si="5"/>
        <v>34.62025720741967</v>
      </c>
      <c r="L10" s="12">
        <f t="shared" si="6"/>
        <v>0.023053077775352242</v>
      </c>
      <c r="M10" s="11">
        <f t="shared" si="0"/>
        <v>0.303279323162031</v>
      </c>
      <c r="N10" s="11">
        <f t="shared" si="1"/>
        <v>1.8376928599214117</v>
      </c>
      <c r="O10" s="13">
        <f t="shared" si="7"/>
        <v>0.165032650328195</v>
      </c>
      <c r="P10" s="5"/>
    </row>
    <row r="11" spans="2:16" ht="12.75">
      <c r="B11" s="2">
        <f t="shared" si="2"/>
        <v>0.06049523247028842</v>
      </c>
      <c r="C11" s="2">
        <f t="shared" si="3"/>
        <v>0.19094434854334474</v>
      </c>
      <c r="I11" s="10">
        <v>5</v>
      </c>
      <c r="J11" s="11">
        <f t="shared" si="4"/>
        <v>0.8646647167633873</v>
      </c>
      <c r="K11" s="11">
        <f t="shared" si="5"/>
        <v>51.64735474072186</v>
      </c>
      <c r="L11" s="12">
        <f t="shared" si="6"/>
        <v>0.016741703831767284</v>
      </c>
      <c r="M11" s="11">
        <f t="shared" si="0"/>
        <v>0.3285725923700872</v>
      </c>
      <c r="N11" s="11">
        <f t="shared" si="1"/>
        <v>1.3571207449683436</v>
      </c>
      <c r="O11" s="13">
        <f t="shared" si="7"/>
        <v>0.24211006543691993</v>
      </c>
      <c r="P11" s="5"/>
    </row>
    <row r="12" spans="2:16" ht="12.75">
      <c r="B12" s="2">
        <f t="shared" si="2"/>
        <v>0.07488526266416003</v>
      </c>
      <c r="C12" s="2">
        <f t="shared" si="3"/>
        <v>0.26582961120750476</v>
      </c>
      <c r="I12" s="10">
        <v>6</v>
      </c>
      <c r="J12" s="11">
        <f t="shared" si="4"/>
        <v>0.9092820467105875</v>
      </c>
      <c r="K12" s="11">
        <f t="shared" si="5"/>
        <v>77.04879937004885</v>
      </c>
      <c r="L12" s="12">
        <f t="shared" si="6"/>
        <v>0.011801378530812673</v>
      </c>
      <c r="M12" s="11">
        <f t="shared" si="0"/>
        <v>0.3455271777500233</v>
      </c>
      <c r="N12" s="11">
        <f t="shared" si="1"/>
        <v>1.0349836227495581</v>
      </c>
      <c r="O12" s="13">
        <f t="shared" si="7"/>
        <v>0.33384796643650155</v>
      </c>
      <c r="P12" s="5"/>
    </row>
    <row r="13" spans="2:16" ht="12.75">
      <c r="B13" s="2">
        <f t="shared" si="2"/>
        <v>0.08884581480070314</v>
      </c>
      <c r="C13" s="2">
        <f t="shared" si="3"/>
        <v>0.3546754260082079</v>
      </c>
      <c r="I13" s="10">
        <v>7</v>
      </c>
      <c r="J13" s="11">
        <f t="shared" si="4"/>
        <v>0.9391899373747821</v>
      </c>
      <c r="K13" s="11">
        <f t="shared" si="5"/>
        <v>114.943301823846</v>
      </c>
      <c r="L13" s="12">
        <f t="shared" si="6"/>
        <v>0.008170897498786996</v>
      </c>
      <c r="M13" s="11">
        <f t="shared" si="0"/>
        <v>0.3568921762024172</v>
      </c>
      <c r="N13" s="11">
        <f t="shared" si="1"/>
        <v>0.8190486521540736</v>
      </c>
      <c r="O13" s="13">
        <f t="shared" si="7"/>
        <v>0.4357398980680835</v>
      </c>
      <c r="P13" s="5"/>
    </row>
    <row r="14" spans="2:16" ht="12.75">
      <c r="B14" s="2">
        <f t="shared" si="2"/>
        <v>0.09988118339359542</v>
      </c>
      <c r="C14" s="2">
        <f t="shared" si="3"/>
        <v>0.4545566094018033</v>
      </c>
      <c r="I14" s="10">
        <v>8</v>
      </c>
      <c r="J14" s="11">
        <f t="shared" si="4"/>
        <v>0.9592377960216338</v>
      </c>
      <c r="K14" s="11">
        <f t="shared" si="5"/>
        <v>171.47525648924832</v>
      </c>
      <c r="L14" s="12">
        <f t="shared" si="6"/>
        <v>0.005594030390511642</v>
      </c>
      <c r="M14" s="11">
        <f t="shared" si="0"/>
        <v>0.36451036248822083</v>
      </c>
      <c r="N14" s="11">
        <f t="shared" si="1"/>
        <v>0.674303112723804</v>
      </c>
      <c r="O14" s="13">
        <f t="shared" si="7"/>
        <v>0.5405734537036389</v>
      </c>
      <c r="P14" s="5"/>
    </row>
    <row r="15" spans="2:16" ht="12.75">
      <c r="B15" s="2">
        <f t="shared" si="2"/>
        <v>0.10512412914732103</v>
      </c>
      <c r="C15" s="2">
        <f t="shared" si="3"/>
        <v>0.5596807385491244</v>
      </c>
      <c r="I15" s="10">
        <v>9</v>
      </c>
      <c r="J15" s="11">
        <f t="shared" si="4"/>
        <v>0.9726762775527075</v>
      </c>
      <c r="K15" s="11">
        <f t="shared" si="5"/>
        <v>255.8110226650321</v>
      </c>
      <c r="L15" s="12">
        <f t="shared" si="6"/>
        <v>0.00380232355673885</v>
      </c>
      <c r="M15" s="11">
        <f t="shared" si="0"/>
        <v>0.36961698547002886</v>
      </c>
      <c r="N15" s="11">
        <f t="shared" si="1"/>
        <v>0.5772772760694522</v>
      </c>
      <c r="O15" s="13">
        <f t="shared" si="7"/>
        <v>0.6402763468998219</v>
      </c>
      <c r="P15" s="5"/>
    </row>
    <row r="16" spans="2:16" ht="12.75">
      <c r="B16" s="2">
        <f t="shared" si="2"/>
        <v>0.10245290481858531</v>
      </c>
      <c r="C16" s="2">
        <f t="shared" si="3"/>
        <v>0.6621336433677096</v>
      </c>
      <c r="I16" s="10">
        <v>10</v>
      </c>
      <c r="J16" s="11">
        <f t="shared" si="4"/>
        <v>0.9816843611112658</v>
      </c>
      <c r="K16" s="11">
        <f t="shared" si="5"/>
        <v>381.6252015405656</v>
      </c>
      <c r="L16" s="12">
        <f t="shared" si="6"/>
        <v>0.0025723782317004966</v>
      </c>
      <c r="M16" s="11">
        <f t="shared" si="0"/>
        <v>0.373040057222281</v>
      </c>
      <c r="N16" s="11">
        <f t="shared" si="1"/>
        <v>0.5122389127766608</v>
      </c>
      <c r="O16" s="13">
        <f t="shared" si="7"/>
        <v>0.7282540391165649</v>
      </c>
      <c r="P16" s="5"/>
    </row>
    <row r="17" spans="2:16" ht="12.75">
      <c r="B17" s="2">
        <f t="shared" si="2"/>
        <v>0.0917681461742045</v>
      </c>
      <c r="C17" s="2">
        <f t="shared" si="3"/>
        <v>0.7539017895419141</v>
      </c>
      <c r="I17" s="10">
        <v>11</v>
      </c>
      <c r="J17" s="11">
        <f t="shared" si="4"/>
        <v>0.9877226600969315</v>
      </c>
      <c r="K17" s="11">
        <f t="shared" si="5"/>
        <v>569.3179009005435</v>
      </c>
      <c r="L17" s="12">
        <f t="shared" si="6"/>
        <v>0.0017349228937550674</v>
      </c>
      <c r="M17" s="11">
        <f t="shared" si="0"/>
        <v>0.375334610836834</v>
      </c>
      <c r="N17" s="11">
        <f t="shared" si="1"/>
        <v>0.4686423941001541</v>
      </c>
      <c r="O17" s="13">
        <f t="shared" si="7"/>
        <v>0.8008976899273453</v>
      </c>
      <c r="P17" s="5"/>
    </row>
    <row r="18" spans="2:16" ht="12.75">
      <c r="B18" s="2">
        <f t="shared" si="2"/>
        <v>0.07542483909077888</v>
      </c>
      <c r="C18" s="2">
        <f t="shared" si="3"/>
        <v>0.829326628632693</v>
      </c>
      <c r="I18" s="10">
        <v>12</v>
      </c>
      <c r="J18" s="11">
        <f t="shared" si="4"/>
        <v>0.99177025295098</v>
      </c>
      <c r="K18" s="11">
        <f t="shared" si="5"/>
        <v>849.3225053727163</v>
      </c>
      <c r="L18" s="12">
        <f t="shared" si="6"/>
        <v>0.0011677192664472631</v>
      </c>
      <c r="M18" s="11">
        <f t="shared" si="0"/>
        <v>0.3768726961213724</v>
      </c>
      <c r="N18" s="11">
        <f t="shared" si="1"/>
        <v>0.4394187736939246</v>
      </c>
      <c r="O18" s="13">
        <f t="shared" si="7"/>
        <v>0.8576617993656356</v>
      </c>
      <c r="P18" s="5"/>
    </row>
    <row r="19" spans="2:16" ht="12.75">
      <c r="B19" s="2">
        <f t="shared" si="2"/>
        <v>0.05720017666324738</v>
      </c>
      <c r="C19" s="2">
        <f t="shared" si="3"/>
        <v>0.8865268052959404</v>
      </c>
      <c r="I19" s="10">
        <v>13</v>
      </c>
      <c r="J19" s="11">
        <f t="shared" si="4"/>
        <v>0.9944834355792392</v>
      </c>
      <c r="K19" s="11">
        <f t="shared" si="5"/>
        <v>1267.040289777578</v>
      </c>
      <c r="L19" s="12">
        <f t="shared" si="6"/>
        <v>0.000784886987101109</v>
      </c>
      <c r="M19" s="11">
        <f t="shared" si="0"/>
        <v>0.37790370552011093</v>
      </c>
      <c r="N19" s="11">
        <f t="shared" si="1"/>
        <v>0.41982959511789275</v>
      </c>
      <c r="O19" s="13">
        <f t="shared" si="7"/>
        <v>0.9001359359003537</v>
      </c>
      <c r="P19" s="5"/>
    </row>
    <row r="20" spans="2:16" ht="12.75">
      <c r="B20" s="2">
        <f t="shared" si="2"/>
        <v>0.04049633483341258</v>
      </c>
      <c r="C20" s="2">
        <f t="shared" si="3"/>
        <v>0.9270231401293529</v>
      </c>
      <c r="I20" s="10">
        <v>14</v>
      </c>
      <c r="J20" s="11">
        <f t="shared" si="4"/>
        <v>0.996302136283517</v>
      </c>
      <c r="K20" s="11">
        <f t="shared" si="5"/>
        <v>1890.2019971967436</v>
      </c>
      <c r="L20" s="12">
        <f t="shared" si="6"/>
        <v>0.0005270876539973393</v>
      </c>
      <c r="M20" s="11">
        <f t="shared" si="0"/>
        <v>0.3785948117877365</v>
      </c>
      <c r="N20" s="11">
        <f t="shared" si="1"/>
        <v>0.4066985760330068</v>
      </c>
      <c r="O20" s="13">
        <f t="shared" si="7"/>
        <v>0.9308978051524098</v>
      </c>
      <c r="P20" s="5"/>
    </row>
    <row r="21" spans="2:16" ht="12.75">
      <c r="B21" s="2">
        <f t="shared" si="2"/>
        <v>0.027167007559158404</v>
      </c>
      <c r="C21" s="2">
        <f t="shared" si="3"/>
        <v>0.9541901476885113</v>
      </c>
      <c r="I21" s="10">
        <v>15</v>
      </c>
      <c r="J21" s="11">
        <f t="shared" si="4"/>
        <v>0.9975212478233336</v>
      </c>
      <c r="K21" s="11">
        <f t="shared" si="5"/>
        <v>2819.8500229489555</v>
      </c>
      <c r="L21" s="12">
        <f t="shared" si="6"/>
        <v>0.00035374975254185375</v>
      </c>
      <c r="M21" s="11">
        <f t="shared" si="0"/>
        <v>0.3790580741728668</v>
      </c>
      <c r="N21" s="11">
        <f t="shared" si="1"/>
        <v>0.39789659071553113</v>
      </c>
      <c r="O21" s="13">
        <f t="shared" si="7"/>
        <v>0.952654742507878</v>
      </c>
      <c r="P21" s="5"/>
    </row>
    <row r="22" spans="2:16" ht="12.75">
      <c r="B22" s="2">
        <f t="shared" si="2"/>
        <v>0.01752649474845133</v>
      </c>
      <c r="C22" s="2">
        <f t="shared" si="3"/>
        <v>0.9717166424369627</v>
      </c>
      <c r="I22" s="10">
        <v>16</v>
      </c>
      <c r="J22" s="11">
        <f t="shared" si="4"/>
        <v>0.998338442726826</v>
      </c>
      <c r="K22" s="11">
        <f t="shared" si="5"/>
        <v>4206.721907879556</v>
      </c>
      <c r="L22" s="12">
        <f t="shared" si="6"/>
        <v>0.00023731980972092575</v>
      </c>
      <c r="M22" s="11">
        <f t="shared" si="0"/>
        <v>0.3793686082361939</v>
      </c>
      <c r="N22" s="11">
        <f t="shared" si="1"/>
        <v>0.3919964435123158</v>
      </c>
      <c r="O22" s="13">
        <f t="shared" si="7"/>
        <v>0.9677858422311805</v>
      </c>
      <c r="P22" s="5"/>
    </row>
    <row r="23" spans="2:16" ht="12.75">
      <c r="B23" s="2">
        <f t="shared" si="2"/>
        <v>0.011009362665500263</v>
      </c>
      <c r="C23" s="2">
        <f t="shared" si="3"/>
        <v>0.9827260051024629</v>
      </c>
      <c r="I23" s="10">
        <v>17</v>
      </c>
      <c r="J23" s="11">
        <f t="shared" si="4"/>
        <v>0.9988862248521552</v>
      </c>
      <c r="K23" s="11">
        <f t="shared" si="5"/>
        <v>6275.691638283329</v>
      </c>
      <c r="L23" s="12">
        <f t="shared" si="6"/>
        <v>0.00015916751211271965</v>
      </c>
      <c r="M23" s="11">
        <f t="shared" si="0"/>
        <v>0.37957676544381896</v>
      </c>
      <c r="N23" s="11">
        <f t="shared" si="1"/>
        <v>0.3880414565674395</v>
      </c>
      <c r="O23" s="13">
        <f t="shared" si="7"/>
        <v>0.9781861165080196</v>
      </c>
      <c r="P23" s="5"/>
    </row>
    <row r="24" spans="2:16" ht="12.75">
      <c r="B24" s="2">
        <f t="shared" si="2"/>
        <v>0.006796209417121194</v>
      </c>
      <c r="C24" s="2">
        <f t="shared" si="3"/>
        <v>0.9895222145195841</v>
      </c>
      <c r="I24" s="10">
        <v>18</v>
      </c>
      <c r="J24" s="11">
        <f t="shared" si="4"/>
        <v>0.9992534141916233</v>
      </c>
      <c r="K24" s="11">
        <f t="shared" si="5"/>
        <v>9362.23178077187</v>
      </c>
      <c r="L24" s="12">
        <f t="shared" si="6"/>
        <v>0.00010673239432545214</v>
      </c>
      <c r="M24" s="11">
        <f t="shared" si="0"/>
        <v>0.37971629739281687</v>
      </c>
      <c r="N24" s="11">
        <f t="shared" si="1"/>
        <v>0.38539034953647966</v>
      </c>
      <c r="O24" s="13">
        <f t="shared" si="7"/>
        <v>0.9852771296673953</v>
      </c>
      <c r="P24" s="5"/>
    </row>
    <row r="25" spans="2:16" ht="12.75">
      <c r="B25" s="2">
        <f t="shared" si="2"/>
        <v>0.0041493962765083835</v>
      </c>
      <c r="C25" s="2">
        <f t="shared" si="3"/>
        <v>0.9936716107960925</v>
      </c>
      <c r="I25" s="10">
        <v>19</v>
      </c>
      <c r="J25" s="11">
        <f t="shared" si="4"/>
        <v>0.9994995485665594</v>
      </c>
      <c r="K25" s="11">
        <f t="shared" si="5"/>
        <v>13966.808595597491</v>
      </c>
      <c r="L25" s="12">
        <f t="shared" si="6"/>
        <v>7.15624862849208E-05</v>
      </c>
      <c r="M25" s="11">
        <f t="shared" si="0"/>
        <v>0.3798098284552926</v>
      </c>
      <c r="N25" s="11">
        <f t="shared" si="1"/>
        <v>0.3836132593494412</v>
      </c>
      <c r="O25" s="13">
        <f t="shared" si="7"/>
        <v>0.990085246530324</v>
      </c>
      <c r="P25" s="5"/>
    </row>
    <row r="26" spans="2:16" ht="12.75">
      <c r="B26" s="2">
        <f t="shared" si="2"/>
        <v>0.0025161372477948882</v>
      </c>
      <c r="C26" s="2">
        <f t="shared" si="3"/>
        <v>0.9961877480438873</v>
      </c>
      <c r="I26" s="10">
        <v>20</v>
      </c>
      <c r="J26" s="11">
        <f t="shared" si="4"/>
        <v>0.9996645373720975</v>
      </c>
      <c r="K26" s="11">
        <f t="shared" si="5"/>
        <v>20836.030010140712</v>
      </c>
      <c r="L26" s="12">
        <f t="shared" si="6"/>
        <v>4.797768753863234E-05</v>
      </c>
      <c r="M26" s="11">
        <f t="shared" si="0"/>
        <v>0.37987252420139705</v>
      </c>
      <c r="N26" s="11">
        <f t="shared" si="1"/>
        <v>0.38242204017345616</v>
      </c>
      <c r="O26" s="13">
        <f t="shared" si="7"/>
        <v>0.9933332399698963</v>
      </c>
      <c r="P26" s="5"/>
    </row>
    <row r="27" spans="2:16" ht="12.75">
      <c r="B27" s="2">
        <f t="shared" si="2"/>
        <v>0.001519378141753855</v>
      </c>
      <c r="C27" s="2">
        <f t="shared" si="3"/>
        <v>0.9977071261856412</v>
      </c>
      <c r="I27" s="10">
        <v>21</v>
      </c>
      <c r="J27" s="11">
        <f t="shared" si="4"/>
        <v>0.9997751326758212</v>
      </c>
      <c r="K27" s="11">
        <f t="shared" si="5"/>
        <v>31083.704169922617</v>
      </c>
      <c r="L27" s="12">
        <f t="shared" si="6"/>
        <v>3.216396370298843E-05</v>
      </c>
      <c r="M27" s="11">
        <f t="shared" si="0"/>
        <v>0.37991455041681205</v>
      </c>
      <c r="N27" s="11">
        <f t="shared" si="1"/>
        <v>0.3816235420805713</v>
      </c>
      <c r="O27" s="13">
        <f t="shared" si="7"/>
        <v>0.995521786589889</v>
      </c>
      <c r="P27" s="5"/>
    </row>
    <row r="28" spans="2:16" ht="12.75">
      <c r="B28" s="2">
        <f t="shared" si="2"/>
        <v>0.000915151763018675</v>
      </c>
      <c r="C28" s="2">
        <f t="shared" si="3"/>
        <v>0.9986222779486599</v>
      </c>
      <c r="I28" s="10">
        <v>22</v>
      </c>
      <c r="J28" s="11">
        <f t="shared" si="4"/>
        <v>0.9998492669249045</v>
      </c>
      <c r="K28" s="11">
        <f t="shared" si="5"/>
        <v>46371.437574865515</v>
      </c>
      <c r="L28" s="12">
        <f t="shared" si="6"/>
        <v>2.1561748335075296E-05</v>
      </c>
      <c r="M28" s="11">
        <f t="shared" si="0"/>
        <v>0.37994272143146374</v>
      </c>
      <c r="N28" s="11">
        <f t="shared" si="1"/>
        <v>0.38108829280218937</v>
      </c>
      <c r="O28" s="13">
        <f t="shared" si="7"/>
        <v>0.9969939476169627</v>
      </c>
      <c r="P28" s="5"/>
    </row>
    <row r="29" spans="2:16" ht="12.75">
      <c r="B29" s="2">
        <f t="shared" si="2"/>
        <v>0.0005503675356767653</v>
      </c>
      <c r="C29" s="2">
        <f t="shared" si="3"/>
        <v>0.9991726454843366</v>
      </c>
      <c r="I29" s="10">
        <v>23</v>
      </c>
      <c r="J29" s="11">
        <f t="shared" si="4"/>
        <v>0.9998989605981629</v>
      </c>
      <c r="K29" s="11">
        <f t="shared" si="5"/>
        <v>69178.05583931481</v>
      </c>
      <c r="L29" s="12">
        <f t="shared" si="6"/>
        <v>1.4453990481037875E-05</v>
      </c>
      <c r="M29" s="11">
        <f t="shared" si="0"/>
        <v>0.3799616050273019</v>
      </c>
      <c r="N29" s="11">
        <f t="shared" si="1"/>
        <v>0.3807295044812638</v>
      </c>
      <c r="O29" s="13">
        <f t="shared" si="7"/>
        <v>0.9979830839351205</v>
      </c>
      <c r="P29" s="5"/>
    </row>
    <row r="30" spans="2:16" ht="12.75">
      <c r="B30" s="2">
        <f t="shared" si="2"/>
        <v>0.00033068169037741766</v>
      </c>
      <c r="C30" s="2">
        <f t="shared" si="3"/>
        <v>0.999503327174714</v>
      </c>
      <c r="I30" s="10">
        <v>24</v>
      </c>
      <c r="J30" s="11">
        <f t="shared" si="4"/>
        <v>0.9999322712635091</v>
      </c>
      <c r="K30" s="11">
        <f t="shared" si="5"/>
        <v>103201.53223589677</v>
      </c>
      <c r="L30" s="12">
        <f t="shared" si="6"/>
        <v>9.68912233762069E-06</v>
      </c>
      <c r="M30" s="11">
        <f t="shared" si="0"/>
        <v>0.3799742630801335</v>
      </c>
      <c r="N30" s="11">
        <f t="shared" si="1"/>
        <v>0.38048900147746395</v>
      </c>
      <c r="O30" s="13">
        <f t="shared" si="7"/>
        <v>0.998647166158991</v>
      </c>
      <c r="P30" s="5"/>
    </row>
    <row r="31" spans="2:16" ht="12.75">
      <c r="B31" s="2">
        <f t="shared" si="2"/>
        <v>0.00019857539023414934</v>
      </c>
      <c r="C31" s="2">
        <f t="shared" si="3"/>
        <v>0.9997019025649482</v>
      </c>
      <c r="I31" s="14">
        <v>25</v>
      </c>
      <c r="J31" s="15">
        <f t="shared" si="4"/>
        <v>0.9999546000702375</v>
      </c>
      <c r="K31" s="15">
        <f t="shared" si="5"/>
        <v>153958.5946239323</v>
      </c>
      <c r="L31" s="16">
        <f t="shared" si="6"/>
        <v>6.494957962644316E-06</v>
      </c>
      <c r="M31" s="15">
        <f t="shared" si="0"/>
        <v>0.37998274802669024</v>
      </c>
      <c r="N31" s="15">
        <f t="shared" si="1"/>
        <v>0.3803277874928851</v>
      </c>
      <c r="O31" s="17">
        <f t="shared" si="7"/>
        <v>0.9990927839680889</v>
      </c>
      <c r="P31" s="5"/>
    </row>
    <row r="32" spans="2:3" ht="12.75">
      <c r="B32" s="2">
        <f t="shared" si="2"/>
        <v>0.00011920520643003193</v>
      </c>
      <c r="C32" s="2">
        <f t="shared" si="3"/>
        <v>0.9998211077713782</v>
      </c>
    </row>
  </sheetData>
  <mergeCells count="1">
    <mergeCell ref="J3:O3"/>
  </mergeCells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cp:lastPrinted>2008-06-30T05:39:19Z</cp:lastPrinted>
  <dcterms:created xsi:type="dcterms:W3CDTF">2008-06-17T15:10:33Z</dcterms:created>
  <dcterms:modified xsi:type="dcterms:W3CDTF">2009-10-10T17:55:50Z</dcterms:modified>
  <cp:category/>
  <cp:version/>
  <cp:contentType/>
  <cp:contentStatus/>
</cp:coreProperties>
</file>